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975" windowWidth="16035" windowHeight="12510" firstSheet="1" activeTab="1"/>
  </bookViews>
  <sheets>
    <sheet name="Доходы" sheetId="1" state="hidden" r:id="rId1"/>
    <sheet name="Рез.фонд пр 5" sheetId="2" r:id="rId2"/>
    <sheet name="Дорож.фонд пр 6 (2)" sheetId="3" state="hidden" r:id="rId3"/>
  </sheets>
  <definedNames/>
  <calcPr fullCalcOnLoad="1"/>
</workbook>
</file>

<file path=xl/sharedStrings.xml><?xml version="1.0" encoding="utf-8"?>
<sst xmlns="http://schemas.openxmlformats.org/spreadsheetml/2006/main" count="164" uniqueCount="143">
  <si>
    <t>Код бюджетной классификации</t>
  </si>
  <si>
    <t>1 00 00000 00 0000 000</t>
  </si>
  <si>
    <t>1 01 00000 00 0000 000</t>
  </si>
  <si>
    <t>НАЛОГИ НА ПРИБЫЛЬ, ДОХОДЫ</t>
  </si>
  <si>
    <t>1 01 02000 01 0000 110</t>
  </si>
  <si>
    <t>1 01 02010 01 0000 110</t>
  </si>
  <si>
    <t>1 01 02030 01 0000 110</t>
  </si>
  <si>
    <t>НАЛОГИ НА ИМУЩЕСТВО</t>
  </si>
  <si>
    <t>1 06 01000 00 0000 110</t>
  </si>
  <si>
    <t>1 06 01030 10 0000 110</t>
  </si>
  <si>
    <t>НЕНАЛОГОВЫЕ ДОХОДЫ</t>
  </si>
  <si>
    <t>2 02 00000 00 0000 000</t>
  </si>
  <si>
    <t>2 02 01001 10 0000 151</t>
  </si>
  <si>
    <t>2 02 03000 00 0000 151</t>
  </si>
  <si>
    <t>2 02 03003 10 0000 151</t>
  </si>
  <si>
    <t>2 02 03015 10 0000 151</t>
  </si>
  <si>
    <t>2 02 04000 00 0000 151</t>
  </si>
  <si>
    <t>2 02 04999 10 0000 151</t>
  </si>
  <si>
    <t>2 07 05000 10 0000 180</t>
  </si>
  <si>
    <t>ИТОГО ДОХОДОВ</t>
  </si>
  <si>
    <t>2 00 00000 00 0000 000</t>
  </si>
  <si>
    <t>тыс.руб.</t>
  </si>
  <si>
    <t>Приложение 1</t>
  </si>
  <si>
    <t>к решению Совета депутатов</t>
  </si>
  <si>
    <t>сельского поселения Солнечный</t>
  </si>
  <si>
    <t xml:space="preserve">по кодам видов доходов, подвидов доходов, </t>
  </si>
  <si>
    <t>классификации операций сектора государственного управления,</t>
  </si>
  <si>
    <t>НАЛОГОВЫЕ И НЕНАЛОГОВЫЕ ДОХОДЫ</t>
  </si>
  <si>
    <t>Единый сельскохозяйственный налог</t>
  </si>
  <si>
    <t>Сумма</t>
  </si>
  <si>
    <t>Приложение 6</t>
  </si>
  <si>
    <t>1 06 06000 00 0000 110</t>
  </si>
  <si>
    <t>1 05 00000 00 0000 000</t>
  </si>
  <si>
    <t>НАЛОГИ НА СОВОКУПНЫЙ ДОХОД</t>
  </si>
  <si>
    <t>1 11 09045 10 0000 120</t>
  </si>
  <si>
    <t>2 02 01000 00 0000 151</t>
  </si>
  <si>
    <t>ОТЧЕТ</t>
  </si>
  <si>
    <t>О РАСХОДОВАНИИ СРЕДСТВ РЕЗЕРВНОГО ФОНДА</t>
  </si>
  <si>
    <t>Раздел, подраздел</t>
  </si>
  <si>
    <t>Целевая статья</t>
  </si>
  <si>
    <t>Вид расходов</t>
  </si>
  <si>
    <t xml:space="preserve">Код статьи   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</si>
  <si>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</si>
  <si>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</si>
  <si>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</si>
  <si>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</si>
  <si>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ПРОЧИЕ БЕЗВОЗМЕЗДНЫЕ ПОСТУПЛЕНИЯ</t>
  </si>
  <si>
    <t>ИНЫЕ МЕЖБЮДЖЕТНЫЕ ТРАНСФЕРТЫ</t>
  </si>
  <si>
    <t xml:space="preserve">Наименование </t>
  </si>
  <si>
    <t>НАЛОГОВЫЕ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</si>
  <si>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</si>
  <si>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</si>
  <si>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</si>
  <si>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</si>
  <si>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1 05 03000 01 0000 110</t>
  </si>
  <si>
    <t>ЕДИНЫЙ СЕЛЬСКОХОЗЯЙСТВЕННЫЙ НАЛОГ</t>
  </si>
  <si>
    <t>1 06 00000 00 0000 000</t>
  </si>
  <si>
    <t>НАЛОГ НА ИМУЩЕСТВО ФИЗИЧЕСКИХ ЛИЦ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</si>
  <si>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</si>
  <si>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</si>
  <si>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</si>
  <si>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</si>
  <si>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</si>
  <si>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</si>
  <si>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</si>
  <si>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</si>
  <si>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1 11 09040 00 0000 120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</si>
  <si>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</si>
  <si>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</si>
  <si>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</si>
  <si>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</si>
  <si>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1 13 02995 10 0000 130</t>
  </si>
  <si>
    <t xml:space="preserve">БЕЗВОЗМЕЗДНЫЕ ПОСТУПЛЕНИЯ </t>
  </si>
  <si>
    <t>БЕЗВОЗМЕЗДНЫЕ ПОСТУПЛЕНИЯ ОТ ДРУГИХ БЮДЖЕТОВ БЮДЖЕТНОЙ СИСТЕМЫ РФ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</si>
  <si>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</si>
  <si>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</si>
  <si>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2 02 04014 10 0000 151
</t>
  </si>
  <si>
    <t>2 07 00000 00 0000 000</t>
  </si>
  <si>
    <t>тыс.руб</t>
  </si>
  <si>
    <t>313</t>
  </si>
  <si>
    <t>870</t>
  </si>
  <si>
    <t>0111</t>
  </si>
  <si>
    <t>290</t>
  </si>
  <si>
    <t>1003</t>
  </si>
  <si>
    <t>262</t>
  </si>
  <si>
    <t>Перемещено на раздел 10 для выплат пострадавшим от пожара всего</t>
  </si>
  <si>
    <t>в том числе:</t>
  </si>
  <si>
    <t>Итого перемещено средств резервного фонда</t>
  </si>
  <si>
    <t>Остаток средств резервного фонда</t>
  </si>
  <si>
    <t xml:space="preserve"> относящихся к доходам бюджета</t>
  </si>
  <si>
    <t xml:space="preserve">от "   "    2014 года №       </t>
  </si>
  <si>
    <t>Изменения</t>
  </si>
  <si>
    <t xml:space="preserve">Сумма 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</si>
  <si>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</si>
  <si>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</si>
  <si>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ИМЕЮШИХ ЦЕЛЕВОЕ НАЗНАЧЕНИЕ, ПРОШЛЫХ ЛЕТ</t>
  </si>
  <si>
    <t xml:space="preserve"> 2 19 00000 00 0000 000</t>
  </si>
  <si>
    <t xml:space="preserve"> 2 19 05000 10 0000 151</t>
  </si>
  <si>
    <t>240</t>
  </si>
  <si>
    <t>1 16 33050 10 0000 140</t>
  </si>
  <si>
    <t xml:space="preserve"> ШТРАФЫ, САНКЦИИ, ВОЗМЕЩЕНИЕ УЩЕРБА</t>
  </si>
  <si>
    <t>1 16 00000 00 0000 000</t>
  </si>
  <si>
    <t xml:space="preserve"> Денежные взыскания (штрафы) за нарушение
 законодательства Российской Федерации о размещении заказов на поставки товаров, выполнение работ,оказание услуг
</t>
  </si>
  <si>
    <t>1 16 33000 00 0000 140</t>
  </si>
  <si>
    <t>О РАСХОДОВАНИИ СРЕДСТВ ДОРОЖНОГО ФОНДА</t>
  </si>
  <si>
    <t>0409</t>
  </si>
  <si>
    <t>Итого израсходовано средств дорожного фонда</t>
  </si>
  <si>
    <t>Остаток средств дорожного фонда</t>
  </si>
  <si>
    <t>из них целевых, подлежащих возврату</t>
  </si>
  <si>
    <t>Доходы бюджета сельского поселения Солнечный за 2015 год</t>
  </si>
  <si>
    <t>факт</t>
  </si>
  <si>
    <t>1 16 23051 10 0000 140</t>
  </si>
  <si>
    <t>1 16 23000 00 0000 140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</si>
  <si>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</si>
  <si>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</si>
  <si>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</si>
  <si>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</si>
  <si>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</si>
  <si>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</si>
  <si>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</si>
  <si>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</si>
  <si>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</si>
  <si>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</si>
  <si>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</si>
  <si>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</si>
  <si>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</si>
  <si>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</si>
  <si>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</si>
  <si>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</si>
  <si>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от "</t>
    </r>
    <r>
      <rPr>
        <u val="single"/>
        <sz val="14"/>
        <rFont val="Times New Roman"/>
        <family val="1"/>
      </rPr>
      <t xml:space="preserve"> 02 </t>
    </r>
    <r>
      <rPr>
        <sz val="14"/>
        <rFont val="Times New Roman"/>
        <family val="1"/>
      </rPr>
      <t xml:space="preserve"> " </t>
    </r>
    <r>
      <rPr>
        <u val="single"/>
        <sz val="14"/>
        <rFont val="Times New Roman"/>
        <family val="1"/>
      </rPr>
      <t xml:space="preserve">июня  </t>
    </r>
    <r>
      <rPr>
        <sz val="14"/>
        <rFont val="Times New Roman"/>
        <family val="1"/>
      </rPr>
      <t xml:space="preserve">2016 года № </t>
    </r>
    <r>
      <rPr>
        <u val="single"/>
        <sz val="14"/>
        <rFont val="Times New Roman"/>
        <family val="1"/>
      </rPr>
      <t>125</t>
    </r>
  </si>
  <si>
    <t>от " __  " ____  2017 года № ___</t>
  </si>
  <si>
    <t>БЮДЖЕТА СЕЛЬСКОГО ПОСЕЛЕНИЯ СОЛНЕЧНЫЙ ЗА 2016 ГОД</t>
  </si>
  <si>
    <t>0400289107</t>
  </si>
  <si>
    <t>0400102410</t>
  </si>
  <si>
    <t>Утверждено реш.от 29.12.2015г. № 107</t>
  </si>
  <si>
    <t>4011003510</t>
  </si>
  <si>
    <t>****</t>
  </si>
  <si>
    <t>БЮДЖЕТА СЕЛЬСКОГО ПОСЕЛЕНИЯ СОЛНЕЧНЫЙ ЗА 2017 ГОД</t>
  </si>
  <si>
    <t>Утверждено реш.от 26.12.2016г. № 155</t>
  </si>
  <si>
    <t>4010300690</t>
  </si>
  <si>
    <t>решением Совета депутатов от 28.02.2017 № 165</t>
  </si>
  <si>
    <t>решением Совета депутатов от 11.09.2017 № 189</t>
  </si>
  <si>
    <t>возврат неиспользованных средств решением Совета депутатов от 25.12.2017 № 211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</si>
</sst>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0000"/>
    <numFmt numFmtId="186" formatCode="00\.00\.00"/>
    <numFmt numFmtId="187" formatCode="0000000"/>
    <numFmt numFmtId="188" formatCode="#,##0.00;[Red]\-#,##0.00;0.00"/>
    <numFmt numFmtId="189" formatCode="000\.00\.000\.0"/>
    <numFmt numFmtId="190" formatCode="_-* #,##0_р_._-;\-* #,##0_р_._-;_-* &quot;-&quot;??_р_._-;_-@_-"/>
    <numFmt numFmtId="191" formatCode="#,##0.0"/>
    <numFmt numFmtId="192" formatCode="#,##0.0_ ;\-#,##0.0\ "/>
    <numFmt numFmtId="193" formatCode="_-* #,##0.0_р_._-;\-* #,##0.0_р_._-;_-* &quot;-&quot;?_р_._-;_-@_-"/>
    <numFmt numFmtId="194" formatCode="#,##0.000"/>
    <numFmt numFmtId="195" formatCode="0.0000"/>
    <numFmt numFmtId="196" formatCode="0.000"/>
    <numFmt numFmtId="197" formatCode="0.0"/>
    <numFmt numFmtId="198" formatCode="000000"/>
  </numFmts>
  <fonts count="42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191" fontId="4" fillId="0" borderId="10" xfId="0" applyNumberFormat="1" applyFont="1" applyBorder="1" applyAlignment="1">
      <alignment horizontal="center" vertical="top" wrapText="1"/>
    </xf>
    <xf numFmtId="191" fontId="5" fillId="0" borderId="10" xfId="0" applyNumberFormat="1" applyFont="1" applyBorder="1" applyAlignment="1">
      <alignment horizontal="center" vertical="top" wrapText="1"/>
    </xf>
    <xf numFmtId="191" fontId="6" fillId="0" borderId="10" xfId="61" applyNumberFormat="1" applyFont="1" applyFill="1" applyBorder="1" applyAlignment="1">
      <alignment horizontal="center" vertical="center" wrapText="1"/>
    </xf>
    <xf numFmtId="191" fontId="3" fillId="0" borderId="10" xfId="61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191" fontId="3" fillId="0" borderId="10" xfId="61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left" vertical="center" wrapText="1"/>
    </xf>
    <xf numFmtId="191" fontId="3" fillId="0" borderId="0" xfId="0" applyNumberFormat="1" applyFont="1" applyAlignment="1">
      <alignment vertical="center" wrapText="1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3" fontId="3" fillId="34" borderId="0" xfId="0" applyNumberFormat="1" applyFont="1" applyFill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191" fontId="4" fillId="34" borderId="10" xfId="0" applyNumberFormat="1" applyFont="1" applyFill="1" applyBorder="1" applyAlignment="1">
      <alignment horizontal="center" vertical="top" wrapText="1"/>
    </xf>
    <xf numFmtId="191" fontId="5" fillId="34" borderId="10" xfId="0" applyNumberFormat="1" applyFont="1" applyFill="1" applyBorder="1" applyAlignment="1">
      <alignment horizontal="center" vertical="top" wrapText="1"/>
    </xf>
    <xf numFmtId="191" fontId="6" fillId="34" borderId="10" xfId="61" applyNumberFormat="1" applyFont="1" applyFill="1" applyBorder="1" applyAlignment="1">
      <alignment horizontal="center" vertical="center" wrapText="1"/>
    </xf>
    <xf numFmtId="191" fontId="3" fillId="34" borderId="10" xfId="61" applyNumberFormat="1" applyFont="1" applyFill="1" applyBorder="1" applyAlignment="1">
      <alignment horizontal="center" vertical="center" wrapText="1"/>
    </xf>
    <xf numFmtId="0" fontId="2" fillId="0" borderId="0" xfId="52" applyFont="1">
      <alignment/>
      <protection/>
    </xf>
    <xf numFmtId="3" fontId="2" fillId="0" borderId="0" xfId="52" applyNumberFormat="1" applyFont="1" applyAlignment="1">
      <alignment horizontal="right"/>
      <protection/>
    </xf>
    <xf numFmtId="0" fontId="2" fillId="0" borderId="0" xfId="52" applyFont="1" applyAlignment="1">
      <alignment horizontal="justify"/>
      <protection/>
    </xf>
    <xf numFmtId="0" fontId="2" fillId="0" borderId="0" xfId="52" applyFont="1" applyAlignment="1">
      <alignment horizontal="right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left" vertical="top" wrapText="1"/>
      <protection/>
    </xf>
    <xf numFmtId="191" fontId="2" fillId="0" borderId="10" xfId="52" applyNumberFormat="1" applyFont="1" applyBorder="1" applyAlignment="1">
      <alignment horizontal="center" vertical="top" wrapText="1"/>
      <protection/>
    </xf>
    <xf numFmtId="49" fontId="2" fillId="0" borderId="10" xfId="52" applyNumberFormat="1" applyFont="1" applyBorder="1" applyAlignment="1">
      <alignment horizontal="center" vertical="top" wrapText="1"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>
      <alignment/>
      <protection/>
    </xf>
    <xf numFmtId="191" fontId="2" fillId="0" borderId="10" xfId="52" applyNumberFormat="1" applyFont="1" applyBorder="1" applyAlignment="1">
      <alignment horizontal="center"/>
      <protection/>
    </xf>
    <xf numFmtId="0" fontId="3" fillId="35" borderId="10" xfId="0" applyFont="1" applyFill="1" applyBorder="1" applyAlignment="1">
      <alignment horizontal="justify" vertical="center" wrapText="1"/>
    </xf>
    <xf numFmtId="179" fontId="2" fillId="0" borderId="0" xfId="61" applyFont="1" applyFill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2" xfId="52" applyNumberFormat="1" applyFont="1" applyBorder="1" applyAlignment="1">
      <alignment horizontal="left" vertical="top" wrapText="1"/>
      <protection/>
    </xf>
    <xf numFmtId="49" fontId="2" fillId="0" borderId="13" xfId="52" applyNumberFormat="1" applyFont="1" applyBorder="1" applyAlignment="1">
      <alignment horizontal="left" vertical="top" wrapText="1"/>
      <protection/>
    </xf>
    <xf numFmtId="49" fontId="2" fillId="0" borderId="14" xfId="52" applyNumberFormat="1" applyFont="1" applyBorder="1" applyAlignment="1">
      <alignment horizontal="left" vertical="top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7086600" y="1018222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29.8515625" style="2" bestFit="1" customWidth="1"/>
    <col min="2" max="2" width="76.421875" style="2" customWidth="1"/>
    <col min="3" max="3" width="20.00390625" style="11" hidden="1" customWidth="1"/>
    <col min="4" max="4" width="20.57421875" style="37" customWidth="1"/>
    <col min="5" max="5" width="9.28125" style="2" bestFit="1" customWidth="1"/>
    <col min="6" max="6" width="9.140625" style="2" customWidth="1"/>
    <col min="7" max="7" width="12.140625" style="2" bestFit="1" customWidth="1"/>
    <col min="8" max="16384" width="9.140625" style="2" customWidth="1"/>
  </cols>
  <sheetData>
    <row r="1" spans="3:4" ht="18.75">
      <c r="C1" s="13" t="s">
        <v>22</v>
      </c>
      <c r="D1" s="36" t="s">
        <v>22</v>
      </c>
    </row>
    <row r="2" spans="3:4" ht="18.75">
      <c r="C2" s="13" t="s">
        <v>23</v>
      </c>
      <c r="D2" s="36" t="s">
        <v>23</v>
      </c>
    </row>
    <row r="3" spans="3:4" ht="18.75">
      <c r="C3" s="13" t="s">
        <v>24</v>
      </c>
      <c r="D3" s="36" t="s">
        <v>24</v>
      </c>
    </row>
    <row r="4" spans="3:4" ht="18.75">
      <c r="C4" s="13" t="s">
        <v>90</v>
      </c>
      <c r="D4" s="36" t="s">
        <v>129</v>
      </c>
    </row>
    <row r="6" spans="1:3" ht="18.75">
      <c r="A6" s="59" t="s">
        <v>109</v>
      </c>
      <c r="B6" s="59"/>
      <c r="C6" s="59"/>
    </row>
    <row r="7" spans="1:3" ht="18.75">
      <c r="A7" s="59" t="s">
        <v>25</v>
      </c>
      <c r="B7" s="59"/>
      <c r="C7" s="59"/>
    </row>
    <row r="8" spans="1:3" ht="18.75">
      <c r="A8" s="59" t="s">
        <v>26</v>
      </c>
      <c r="B8" s="59"/>
      <c r="C8" s="59"/>
    </row>
    <row r="9" spans="1:3" ht="18.75">
      <c r="A9" s="59" t="s">
        <v>89</v>
      </c>
      <c r="B9" s="59"/>
      <c r="C9" s="59"/>
    </row>
    <row r="10" spans="3:4" ht="18.75">
      <c r="C10" s="14" t="s">
        <v>21</v>
      </c>
      <c r="D10" s="38" t="s">
        <v>21</v>
      </c>
    </row>
    <row r="11" spans="1:6" ht="31.5">
      <c r="A11" s="5" t="s">
        <v>0</v>
      </c>
      <c r="B11" s="28" t="s">
        <v>48</v>
      </c>
      <c r="C11" s="5" t="s">
        <v>91</v>
      </c>
      <c r="D11" s="39" t="s">
        <v>92</v>
      </c>
      <c r="E11" s="29"/>
      <c r="F11" s="29"/>
    </row>
    <row r="12" spans="1:6" ht="18.75">
      <c r="A12" s="3" t="s">
        <v>1</v>
      </c>
      <c r="B12" s="18" t="s">
        <v>27</v>
      </c>
      <c r="C12" s="19" t="e">
        <f>C13+C31</f>
        <v>#REF!</v>
      </c>
      <c r="D12" s="40">
        <f>D13+D31</f>
        <v>112357.49999999999</v>
      </c>
      <c r="E12" s="29"/>
      <c r="F12" s="29"/>
    </row>
    <row r="13" spans="1:6" ht="18.75">
      <c r="A13" s="3"/>
      <c r="B13" s="18" t="s">
        <v>49</v>
      </c>
      <c r="C13" s="20">
        <f>C14+C19+C23</f>
        <v>-13610.500000000005</v>
      </c>
      <c r="D13" s="41">
        <f>D14+D19+D23</f>
        <v>110053.99999999999</v>
      </c>
      <c r="E13" s="29"/>
      <c r="F13" s="29"/>
    </row>
    <row r="14" spans="1:6" ht="18.75">
      <c r="A14" s="3" t="s">
        <v>2</v>
      </c>
      <c r="B14" s="4" t="s">
        <v>3</v>
      </c>
      <c r="C14" s="21">
        <f>C15</f>
        <v>1631.7999999999943</v>
      </c>
      <c r="D14" s="42">
        <f>D15</f>
        <v>84639.79999999999</v>
      </c>
      <c r="E14" s="30"/>
      <c r="F14" s="30"/>
    </row>
    <row r="15" spans="1:6" ht="18.75">
      <c r="A15" s="3" t="s">
        <v>4</v>
      </c>
      <c r="B15" s="8" t="s">
        <v>50</v>
      </c>
      <c r="C15" s="22">
        <f>C16+C18+C17</f>
        <v>1631.7999999999943</v>
      </c>
      <c r="D15" s="43">
        <f>D16+D18+D17</f>
        <v>84639.79999999999</v>
      </c>
      <c r="E15" s="30"/>
      <c r="F15" s="30"/>
    </row>
    <row r="16" spans="1:6" ht="78" customHeight="1">
      <c r="A16" s="23" t="s">
        <v>5</v>
      </c>
      <c r="B16" s="7" t="s">
        <v>51</v>
      </c>
      <c r="C16" s="24">
        <f>D16-82943</f>
        <v>1665.8999999999942</v>
      </c>
      <c r="D16" s="43">
        <v>84608.9</v>
      </c>
      <c r="E16" s="31"/>
      <c r="F16" s="31"/>
    </row>
    <row r="17" spans="1:6" ht="101.25" customHeight="1">
      <c r="A17" s="23" t="s">
        <v>52</v>
      </c>
      <c r="B17" s="7" t="s">
        <v>53</v>
      </c>
      <c r="C17" s="24">
        <f>D17-37</f>
        <v>-34.1</v>
      </c>
      <c r="D17" s="43">
        <v>2.9</v>
      </c>
      <c r="E17" s="31"/>
      <c r="F17" s="31"/>
    </row>
    <row r="18" spans="1:6" ht="47.25">
      <c r="A18" s="23" t="s">
        <v>6</v>
      </c>
      <c r="B18" s="7" t="s">
        <v>128</v>
      </c>
      <c r="C18" s="24">
        <v>0</v>
      </c>
      <c r="D18" s="43">
        <v>28</v>
      </c>
      <c r="E18" s="29"/>
      <c r="F18" s="29"/>
    </row>
    <row r="19" spans="1:6" ht="18.75">
      <c r="A19" s="15" t="s">
        <v>32</v>
      </c>
      <c r="B19" s="7" t="s">
        <v>33</v>
      </c>
      <c r="C19" s="21">
        <f>C20</f>
        <v>0</v>
      </c>
      <c r="D19" s="42">
        <f>D20</f>
        <v>6.5</v>
      </c>
      <c r="E19" s="29"/>
      <c r="F19" s="29"/>
    </row>
    <row r="20" spans="1:6" ht="18.75">
      <c r="A20" s="3" t="s">
        <v>54</v>
      </c>
      <c r="B20" s="8" t="s">
        <v>55</v>
      </c>
      <c r="C20" s="22">
        <f>C21</f>
        <v>0</v>
      </c>
      <c r="D20" s="43">
        <f>D21+D22</f>
        <v>6.5</v>
      </c>
      <c r="E20" s="29"/>
      <c r="F20" s="29"/>
    </row>
    <row r="21" spans="1:6" ht="18.75">
      <c r="A21" s="3" t="s">
        <v>42</v>
      </c>
      <c r="B21" s="8" t="s">
        <v>28</v>
      </c>
      <c r="C21" s="22">
        <f>D21-6.5</f>
        <v>0</v>
      </c>
      <c r="D21" s="43">
        <v>6.5</v>
      </c>
      <c r="E21" s="29"/>
      <c r="F21" s="29"/>
    </row>
    <row r="22" spans="1:6" ht="31.5" hidden="1">
      <c r="A22" s="3" t="s">
        <v>44</v>
      </c>
      <c r="B22" s="8" t="s">
        <v>43</v>
      </c>
      <c r="C22" s="22"/>
      <c r="D22" s="43">
        <v>0</v>
      </c>
      <c r="E22" s="29"/>
      <c r="F22" s="29"/>
    </row>
    <row r="23" spans="1:6" ht="18.75">
      <c r="A23" s="15" t="s">
        <v>56</v>
      </c>
      <c r="B23" s="7" t="s">
        <v>7</v>
      </c>
      <c r="C23" s="21">
        <f>C24+C26</f>
        <v>-15242.3</v>
      </c>
      <c r="D23" s="42">
        <f>D24+D26</f>
        <v>25407.7</v>
      </c>
      <c r="E23" s="29"/>
      <c r="F23" s="29"/>
    </row>
    <row r="24" spans="1:6" ht="18.75">
      <c r="A24" s="3" t="s">
        <v>8</v>
      </c>
      <c r="B24" s="7" t="s">
        <v>57</v>
      </c>
      <c r="C24" s="22">
        <f>C25</f>
        <v>1117.7</v>
      </c>
      <c r="D24" s="43">
        <f>D25</f>
        <v>1657.7</v>
      </c>
      <c r="E24" s="29"/>
      <c r="F24" s="29"/>
    </row>
    <row r="25" spans="1:6" ht="47.25">
      <c r="A25" s="15" t="s">
        <v>9</v>
      </c>
      <c r="B25" s="7" t="s">
        <v>45</v>
      </c>
      <c r="C25" s="24">
        <f>D25-540</f>
        <v>1117.7</v>
      </c>
      <c r="D25" s="43">
        <v>1657.7</v>
      </c>
      <c r="E25" s="29"/>
      <c r="F25" s="29"/>
    </row>
    <row r="26" spans="1:6" ht="18.75">
      <c r="A26" s="3" t="s">
        <v>31</v>
      </c>
      <c r="B26" s="7" t="s">
        <v>58</v>
      </c>
      <c r="C26" s="22">
        <f>C27+C29</f>
        <v>-16360</v>
      </c>
      <c r="D26" s="43">
        <f>D27+D29</f>
        <v>23750</v>
      </c>
      <c r="E26" s="29"/>
      <c r="F26" s="29"/>
    </row>
    <row r="27" spans="1:6" ht="47.25" hidden="1">
      <c r="A27" s="3" t="s">
        <v>59</v>
      </c>
      <c r="B27" s="58" t="s">
        <v>60</v>
      </c>
      <c r="C27" s="22">
        <f>C28</f>
        <v>21582.1</v>
      </c>
      <c r="D27" s="43">
        <f>D28</f>
        <v>21702.1</v>
      </c>
      <c r="E27" s="29"/>
      <c r="F27" s="29"/>
    </row>
    <row r="28" spans="1:6" ht="40.5" customHeight="1">
      <c r="A28" s="15" t="s">
        <v>113</v>
      </c>
      <c r="B28" s="33" t="s">
        <v>115</v>
      </c>
      <c r="C28" s="24">
        <f>D28-120</f>
        <v>21582.1</v>
      </c>
      <c r="D28" s="43">
        <v>21702.1</v>
      </c>
      <c r="E28" s="29"/>
      <c r="F28" s="29"/>
    </row>
    <row r="29" spans="1:6" ht="47.25" hidden="1">
      <c r="A29" s="3" t="s">
        <v>61</v>
      </c>
      <c r="B29" s="33" t="s">
        <v>62</v>
      </c>
      <c r="C29" s="22">
        <f>C30</f>
        <v>-37942.1</v>
      </c>
      <c r="D29" s="43">
        <f>D30</f>
        <v>2047.9</v>
      </c>
      <c r="E29" s="29"/>
      <c r="F29" s="29"/>
    </row>
    <row r="30" spans="1:6" ht="36.75" customHeight="1">
      <c r="A30" s="15" t="s">
        <v>114</v>
      </c>
      <c r="B30" s="33" t="s">
        <v>116</v>
      </c>
      <c r="C30" s="24">
        <f>D30-39990</f>
        <v>-37942.1</v>
      </c>
      <c r="D30" s="43">
        <v>2047.9</v>
      </c>
      <c r="E30" s="29"/>
      <c r="F30" s="29"/>
    </row>
    <row r="31" spans="1:6" ht="18.75">
      <c r="A31" s="3"/>
      <c r="B31" s="18" t="s">
        <v>10</v>
      </c>
      <c r="C31" s="20" t="e">
        <f>C32+C36+#REF!</f>
        <v>#REF!</v>
      </c>
      <c r="D31" s="41">
        <f>D32+D36+D39</f>
        <v>2303.5</v>
      </c>
      <c r="E31" s="29"/>
      <c r="F31" s="29"/>
    </row>
    <row r="32" spans="1:6" ht="31.5">
      <c r="A32" s="3" t="s">
        <v>63</v>
      </c>
      <c r="B32" s="6" t="s">
        <v>64</v>
      </c>
      <c r="C32" s="21" t="e">
        <f>#REF!+C33</f>
        <v>#REF!</v>
      </c>
      <c r="D32" s="42">
        <f>D33</f>
        <v>1110.1</v>
      </c>
      <c r="E32" s="32"/>
      <c r="F32" s="32"/>
    </row>
    <row r="33" spans="1:6" ht="94.5" hidden="1">
      <c r="A33" s="15" t="s">
        <v>65</v>
      </c>
      <c r="B33" s="33" t="s">
        <v>93</v>
      </c>
      <c r="C33" s="22">
        <f>C34</f>
        <v>570.0999999999999</v>
      </c>
      <c r="D33" s="43">
        <f>D34</f>
        <v>1110.1</v>
      </c>
      <c r="E33" s="32"/>
      <c r="F33" s="32"/>
    </row>
    <row r="34" spans="1:6" ht="94.5" hidden="1">
      <c r="A34" s="15" t="s">
        <v>66</v>
      </c>
      <c r="B34" s="34" t="s">
        <v>94</v>
      </c>
      <c r="C34" s="22">
        <f>C35</f>
        <v>570.0999999999999</v>
      </c>
      <c r="D34" s="43">
        <f>D35</f>
        <v>1110.1</v>
      </c>
      <c r="E34" s="32"/>
      <c r="F34" s="32"/>
    </row>
    <row r="35" spans="1:6" ht="77.25" customHeight="1">
      <c r="A35" s="15" t="s">
        <v>34</v>
      </c>
      <c r="B35" s="33" t="s">
        <v>118</v>
      </c>
      <c r="C35" s="22">
        <f>D35-540</f>
        <v>570.0999999999999</v>
      </c>
      <c r="D35" s="43">
        <v>1110.1</v>
      </c>
      <c r="E35" s="32"/>
      <c r="F35" s="32"/>
    </row>
    <row r="36" spans="1:6" ht="31.5">
      <c r="A36" s="3" t="s">
        <v>67</v>
      </c>
      <c r="B36" s="6" t="s">
        <v>68</v>
      </c>
      <c r="C36" s="21">
        <f>C37</f>
        <v>0</v>
      </c>
      <c r="D36" s="42">
        <f>D37</f>
        <v>1150.2</v>
      </c>
      <c r="E36" s="32"/>
      <c r="F36" s="32"/>
    </row>
    <row r="37" spans="1:6" ht="18.75" hidden="1">
      <c r="A37" s="15" t="s">
        <v>69</v>
      </c>
      <c r="B37" s="18" t="s">
        <v>70</v>
      </c>
      <c r="C37" s="22">
        <f>C38</f>
        <v>0</v>
      </c>
      <c r="D37" s="43">
        <f>D38</f>
        <v>1150.2</v>
      </c>
      <c r="E37" s="29"/>
      <c r="F37" s="29"/>
    </row>
    <row r="38" spans="1:6" ht="18.75">
      <c r="A38" s="15" t="s">
        <v>71</v>
      </c>
      <c r="B38" s="7" t="s">
        <v>117</v>
      </c>
      <c r="C38" s="22">
        <v>0</v>
      </c>
      <c r="D38" s="43">
        <v>1150.2</v>
      </c>
      <c r="E38" s="29"/>
      <c r="F38" s="29"/>
    </row>
    <row r="39" spans="1:6" ht="18.75">
      <c r="A39" s="15" t="s">
        <v>101</v>
      </c>
      <c r="B39" s="6" t="s">
        <v>100</v>
      </c>
      <c r="C39" s="22"/>
      <c r="D39" s="43">
        <f>D42+D40</f>
        <v>43.2</v>
      </c>
      <c r="E39" s="29"/>
      <c r="F39" s="29"/>
    </row>
    <row r="40" spans="1:6" ht="18.75" hidden="1">
      <c r="A40" s="15" t="s">
        <v>112</v>
      </c>
      <c r="B40" s="6"/>
      <c r="C40" s="22"/>
      <c r="D40" s="43">
        <f>D41</f>
        <v>23.2</v>
      </c>
      <c r="E40" s="29"/>
      <c r="F40" s="29"/>
    </row>
    <row r="41" spans="1:6" ht="63">
      <c r="A41" s="15" t="s">
        <v>111</v>
      </c>
      <c r="B41" s="6" t="s">
        <v>119</v>
      </c>
      <c r="C41" s="22"/>
      <c r="D41" s="43">
        <v>23.2</v>
      </c>
      <c r="E41" s="29"/>
      <c r="F41" s="29"/>
    </row>
    <row r="42" spans="1:6" ht="63" hidden="1">
      <c r="A42" s="15" t="s">
        <v>103</v>
      </c>
      <c r="B42" s="6" t="s">
        <v>102</v>
      </c>
      <c r="C42" s="22"/>
      <c r="D42" s="43">
        <f>D43</f>
        <v>20</v>
      </c>
      <c r="E42" s="29"/>
      <c r="F42" s="29"/>
    </row>
    <row r="43" spans="1:6" ht="63">
      <c r="A43" s="15" t="s">
        <v>99</v>
      </c>
      <c r="B43" s="6" t="s">
        <v>120</v>
      </c>
      <c r="C43" s="22"/>
      <c r="D43" s="43">
        <v>20</v>
      </c>
      <c r="E43" s="29"/>
      <c r="F43" s="29"/>
    </row>
    <row r="44" spans="1:6" ht="18.75">
      <c r="A44" s="15" t="s">
        <v>20</v>
      </c>
      <c r="B44" s="7" t="s">
        <v>72</v>
      </c>
      <c r="C44" s="19" t="e">
        <f>C45</f>
        <v>#REF!</v>
      </c>
      <c r="D44" s="40">
        <f>D45+D55+D57</f>
        <v>69907.99999999999</v>
      </c>
      <c r="E44" s="29"/>
      <c r="F44" s="29"/>
    </row>
    <row r="45" spans="1:6" ht="31.5">
      <c r="A45" s="15" t="s">
        <v>11</v>
      </c>
      <c r="B45" s="7" t="s">
        <v>73</v>
      </c>
      <c r="C45" s="21" t="e">
        <f>C46+C48+C51</f>
        <v>#REF!</v>
      </c>
      <c r="D45" s="42">
        <f>D46+D48+D51</f>
        <v>68571.2</v>
      </c>
      <c r="E45" s="32"/>
      <c r="F45" s="32"/>
    </row>
    <row r="46" spans="1:6" ht="31.5">
      <c r="A46" s="15" t="s">
        <v>35</v>
      </c>
      <c r="B46" s="7" t="s">
        <v>74</v>
      </c>
      <c r="C46" s="22">
        <f>C47</f>
        <v>715.5999999999985</v>
      </c>
      <c r="D46" s="43">
        <f>D47</f>
        <v>17017.8</v>
      </c>
      <c r="E46" s="29"/>
      <c r="F46" s="29"/>
    </row>
    <row r="47" spans="1:6" ht="31.5">
      <c r="A47" s="15" t="s">
        <v>12</v>
      </c>
      <c r="B47" s="7" t="s">
        <v>121</v>
      </c>
      <c r="C47" s="22">
        <f>D47-16302.2</f>
        <v>715.5999999999985</v>
      </c>
      <c r="D47" s="43">
        <v>17017.8</v>
      </c>
      <c r="E47" s="29"/>
      <c r="F47" s="29"/>
    </row>
    <row r="48" spans="1:6" ht="31.5">
      <c r="A48" s="15" t="s">
        <v>13</v>
      </c>
      <c r="B48" s="7" t="s">
        <v>75</v>
      </c>
      <c r="C48" s="22">
        <f>C49+C50</f>
        <v>0</v>
      </c>
      <c r="D48" s="43">
        <f>D49+D50</f>
        <v>1278.5</v>
      </c>
      <c r="E48" s="29"/>
      <c r="F48" s="29"/>
    </row>
    <row r="49" spans="1:6" ht="31.5">
      <c r="A49" s="15" t="s">
        <v>14</v>
      </c>
      <c r="B49" s="7" t="s">
        <v>122</v>
      </c>
      <c r="C49" s="22">
        <v>0</v>
      </c>
      <c r="D49" s="43">
        <v>215.8</v>
      </c>
      <c r="E49" s="29"/>
      <c r="F49" s="29"/>
    </row>
    <row r="50" spans="1:6" ht="37.5" customHeight="1">
      <c r="A50" s="15" t="s">
        <v>15</v>
      </c>
      <c r="B50" s="7" t="s">
        <v>123</v>
      </c>
      <c r="C50" s="22">
        <v>0</v>
      </c>
      <c r="D50" s="43">
        <v>1062.7</v>
      </c>
      <c r="E50" s="29"/>
      <c r="F50" s="29"/>
    </row>
    <row r="51" spans="1:6" ht="22.5" customHeight="1">
      <c r="A51" s="15" t="s">
        <v>16</v>
      </c>
      <c r="B51" s="7" t="s">
        <v>47</v>
      </c>
      <c r="C51" s="22" t="e">
        <f>#REF!+#REF!</f>
        <v>#REF!</v>
      </c>
      <c r="D51" s="43">
        <f>D52+D53+D54</f>
        <v>50274.899999999994</v>
      </c>
      <c r="E51" s="29"/>
      <c r="F51" s="29"/>
    </row>
    <row r="52" spans="1:6" ht="18.75" hidden="1">
      <c r="A52" s="15"/>
      <c r="B52" s="7"/>
      <c r="C52" s="22"/>
      <c r="D52" s="43"/>
      <c r="E52" s="29"/>
      <c r="F52" s="29"/>
    </row>
    <row r="53" spans="1:6" ht="63">
      <c r="A53" s="15" t="s">
        <v>76</v>
      </c>
      <c r="B53" s="7" t="s">
        <v>124</v>
      </c>
      <c r="C53" s="22">
        <f>D53</f>
        <v>85.7</v>
      </c>
      <c r="D53" s="43">
        <v>85.7</v>
      </c>
      <c r="E53" s="35"/>
      <c r="F53" s="29"/>
    </row>
    <row r="54" spans="1:6" ht="31.5">
      <c r="A54" s="15" t="s">
        <v>17</v>
      </c>
      <c r="B54" s="7" t="s">
        <v>125</v>
      </c>
      <c r="C54" s="22"/>
      <c r="D54" s="43">
        <v>50189.2</v>
      </c>
      <c r="E54" s="29"/>
      <c r="F54" s="29"/>
    </row>
    <row r="55" spans="1:6" ht="18.75">
      <c r="A55" s="15" t="s">
        <v>77</v>
      </c>
      <c r="B55" s="6" t="s">
        <v>46</v>
      </c>
      <c r="C55" s="22"/>
      <c r="D55" s="43">
        <f>D56</f>
        <v>1338.4</v>
      </c>
      <c r="E55" s="29"/>
      <c r="F55" s="29"/>
    </row>
    <row r="56" spans="1:6" ht="24" customHeight="1">
      <c r="A56" s="15" t="s">
        <v>18</v>
      </c>
      <c r="B56" s="7" t="s">
        <v>126</v>
      </c>
      <c r="C56" s="22"/>
      <c r="D56" s="43">
        <v>1338.4</v>
      </c>
      <c r="E56" s="29"/>
      <c r="F56" s="29"/>
    </row>
    <row r="57" spans="1:6" ht="47.25">
      <c r="A57" s="15" t="s">
        <v>96</v>
      </c>
      <c r="B57" s="7" t="s">
        <v>95</v>
      </c>
      <c r="C57" s="22"/>
      <c r="D57" s="43">
        <f>D58</f>
        <v>-1.6</v>
      </c>
      <c r="E57" s="29"/>
      <c r="F57" s="29"/>
    </row>
    <row r="58" spans="1:6" ht="47.25">
      <c r="A58" s="15" t="s">
        <v>97</v>
      </c>
      <c r="B58" s="7" t="s">
        <v>127</v>
      </c>
      <c r="C58" s="22"/>
      <c r="D58" s="43">
        <v>-1.6</v>
      </c>
      <c r="E58" s="29"/>
      <c r="F58" s="29"/>
    </row>
    <row r="59" spans="1:6" ht="18.75">
      <c r="A59" s="25"/>
      <c r="B59" s="26" t="s">
        <v>19</v>
      </c>
      <c r="C59" s="22" t="e">
        <f>C44+C12</f>
        <v>#REF!</v>
      </c>
      <c r="D59" s="43">
        <f>D44+D12</f>
        <v>182265.49999999997</v>
      </c>
      <c r="E59" s="29"/>
      <c r="F59" s="29"/>
    </row>
    <row r="60" ht="18.75" hidden="1">
      <c r="D60" s="37" t="s">
        <v>110</v>
      </c>
    </row>
  </sheetData>
  <sheetProtection/>
  <mergeCells count="4">
    <mergeCell ref="A6:C6"/>
    <mergeCell ref="A7:C7"/>
    <mergeCell ref="A8:C8"/>
    <mergeCell ref="A9:C9"/>
  </mergeCells>
  <printOptions/>
  <pageMargins left="0.7874015748031497" right="0.3937007874015748" top="0.7874015748031497" bottom="0.7874015748031497" header="0" footer="0"/>
  <pageSetup fitToHeight="18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G14"/>
  <sheetViews>
    <sheetView tabSelected="1" zoomScale="78" zoomScaleNormal="78" zoomScalePageLayoutView="0" workbookViewId="0" topLeftCell="A1">
      <selection activeCell="N8" sqref="N8"/>
    </sheetView>
  </sheetViews>
  <sheetFormatPr defaultColWidth="9.140625" defaultRowHeight="12.75"/>
  <cols>
    <col min="1" max="1" width="12.7109375" style="2" customWidth="1"/>
    <col min="2" max="2" width="16.8515625" style="2" customWidth="1"/>
    <col min="3" max="3" width="11.7109375" style="2" customWidth="1"/>
    <col min="4" max="4" width="8.7109375" style="2" bestFit="1" customWidth="1"/>
    <col min="5" max="5" width="40.57421875" style="2" customWidth="1"/>
    <col min="6" max="6" width="24.28125" style="2" customWidth="1"/>
    <col min="7" max="7" width="14.57421875" style="2" customWidth="1"/>
    <col min="8" max="16384" width="9.140625" style="2" customWidth="1"/>
  </cols>
  <sheetData>
    <row r="2" spans="1:7" ht="18.75">
      <c r="A2" s="62" t="s">
        <v>36</v>
      </c>
      <c r="B2" s="63"/>
      <c r="C2" s="63"/>
      <c r="D2" s="63"/>
      <c r="E2" s="63"/>
      <c r="F2" s="63"/>
      <c r="G2" s="63"/>
    </row>
    <row r="3" spans="1:7" ht="18.75">
      <c r="A3" s="62" t="s">
        <v>37</v>
      </c>
      <c r="B3" s="63"/>
      <c r="C3" s="63"/>
      <c r="D3" s="63"/>
      <c r="E3" s="63"/>
      <c r="F3" s="63"/>
      <c r="G3" s="63"/>
    </row>
    <row r="4" spans="1:7" ht="18.75">
      <c r="A4" s="62" t="s">
        <v>137</v>
      </c>
      <c r="B4" s="63"/>
      <c r="C4" s="63"/>
      <c r="D4" s="63"/>
      <c r="E4" s="63"/>
      <c r="F4" s="63"/>
      <c r="G4" s="63"/>
    </row>
    <row r="5" spans="1:7" ht="18.75">
      <c r="A5" s="12"/>
      <c r="G5" s="27" t="s">
        <v>78</v>
      </c>
    </row>
    <row r="6" spans="1:7" ht="56.25" customHeight="1">
      <c r="A6" s="1" t="s">
        <v>38</v>
      </c>
      <c r="B6" s="1" t="s">
        <v>39</v>
      </c>
      <c r="C6" s="1" t="s">
        <v>40</v>
      </c>
      <c r="D6" s="1" t="s">
        <v>41</v>
      </c>
      <c r="E6" s="67"/>
      <c r="F6" s="68"/>
      <c r="G6" s="9" t="s">
        <v>29</v>
      </c>
    </row>
    <row r="7" spans="1:7" s="16" customFormat="1" ht="18.75" customHeight="1">
      <c r="A7" s="17" t="s">
        <v>81</v>
      </c>
      <c r="B7" s="17" t="s">
        <v>139</v>
      </c>
      <c r="C7" s="17" t="s">
        <v>80</v>
      </c>
      <c r="D7" s="17" t="s">
        <v>82</v>
      </c>
      <c r="E7" s="67" t="s">
        <v>138</v>
      </c>
      <c r="F7" s="68"/>
      <c r="G7" s="10">
        <v>1000</v>
      </c>
    </row>
    <row r="8" spans="1:7" s="16" customFormat="1" ht="42" customHeight="1">
      <c r="A8" s="64" t="s">
        <v>83</v>
      </c>
      <c r="B8" s="64" t="s">
        <v>135</v>
      </c>
      <c r="C8" s="64" t="s">
        <v>79</v>
      </c>
      <c r="D8" s="64" t="s">
        <v>84</v>
      </c>
      <c r="E8" s="60" t="s">
        <v>85</v>
      </c>
      <c r="F8" s="61"/>
      <c r="G8" s="10">
        <f>G10+G11-G12</f>
        <v>670</v>
      </c>
    </row>
    <row r="9" spans="1:7" s="16" customFormat="1" ht="18.75">
      <c r="A9" s="65"/>
      <c r="B9" s="65"/>
      <c r="C9" s="65"/>
      <c r="D9" s="65"/>
      <c r="E9" s="60" t="s">
        <v>86</v>
      </c>
      <c r="F9" s="61"/>
      <c r="G9" s="10"/>
    </row>
    <row r="10" spans="1:7" s="16" customFormat="1" ht="27" customHeight="1">
      <c r="A10" s="65"/>
      <c r="B10" s="65"/>
      <c r="C10" s="65"/>
      <c r="D10" s="65"/>
      <c r="E10" s="60" t="s">
        <v>140</v>
      </c>
      <c r="F10" s="61"/>
      <c r="G10" s="10">
        <v>70</v>
      </c>
    </row>
    <row r="11" spans="1:7" s="16" customFormat="1" ht="27" customHeight="1">
      <c r="A11" s="65"/>
      <c r="B11" s="65"/>
      <c r="C11" s="65"/>
      <c r="D11" s="65"/>
      <c r="E11" s="60" t="s">
        <v>141</v>
      </c>
      <c r="F11" s="61"/>
      <c r="G11" s="10">
        <v>670</v>
      </c>
    </row>
    <row r="12" spans="1:7" s="16" customFormat="1" ht="40.5" customHeight="1">
      <c r="A12" s="66"/>
      <c r="B12" s="66"/>
      <c r="C12" s="66"/>
      <c r="D12" s="66"/>
      <c r="E12" s="60" t="s">
        <v>142</v>
      </c>
      <c r="F12" s="61"/>
      <c r="G12" s="10">
        <v>70</v>
      </c>
    </row>
    <row r="13" spans="1:7" s="16" customFormat="1" ht="18.75" customHeight="1">
      <c r="A13" s="69" t="s">
        <v>87</v>
      </c>
      <c r="B13" s="70"/>
      <c r="C13" s="70"/>
      <c r="D13" s="70"/>
      <c r="E13" s="70"/>
      <c r="F13" s="71"/>
      <c r="G13" s="10">
        <f>G8</f>
        <v>670</v>
      </c>
    </row>
    <row r="14" spans="1:7" s="16" customFormat="1" ht="18.75" customHeight="1">
      <c r="A14" s="69" t="s">
        <v>88</v>
      </c>
      <c r="B14" s="70"/>
      <c r="C14" s="70"/>
      <c r="D14" s="70"/>
      <c r="E14" s="70"/>
      <c r="F14" s="71"/>
      <c r="G14" s="10">
        <f>G7-G13</f>
        <v>330</v>
      </c>
    </row>
  </sheetData>
  <sheetProtection/>
  <mergeCells count="16">
    <mergeCell ref="A13:F13"/>
    <mergeCell ref="A14:F14"/>
    <mergeCell ref="E7:F7"/>
    <mergeCell ref="E8:F8"/>
    <mergeCell ref="E9:F9"/>
    <mergeCell ref="E10:F10"/>
    <mergeCell ref="E11:F11"/>
    <mergeCell ref="E12:F12"/>
    <mergeCell ref="A2:G2"/>
    <mergeCell ref="A3:G3"/>
    <mergeCell ref="A4:G4"/>
    <mergeCell ref="A8:A12"/>
    <mergeCell ref="B8:B12"/>
    <mergeCell ref="C8:C12"/>
    <mergeCell ref="D8:D12"/>
    <mergeCell ref="E6:F6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zoomScale="79" zoomScaleNormal="79" zoomScalePageLayoutView="0" workbookViewId="0" topLeftCell="A4">
      <selection activeCell="E38" sqref="E38"/>
    </sheetView>
  </sheetViews>
  <sheetFormatPr defaultColWidth="9.140625" defaultRowHeight="12.75"/>
  <cols>
    <col min="1" max="1" width="2.57421875" style="0" customWidth="1"/>
    <col min="3" max="3" width="18.57421875" style="0" customWidth="1"/>
    <col min="5" max="5" width="54.57421875" style="0" customWidth="1"/>
    <col min="6" max="6" width="18.140625" style="0" customWidth="1"/>
  </cols>
  <sheetData>
    <row r="1" spans="2:6" ht="18.75">
      <c r="B1" s="44"/>
      <c r="C1" s="44"/>
      <c r="D1" s="44"/>
      <c r="E1" s="44"/>
      <c r="F1" s="45" t="s">
        <v>30</v>
      </c>
    </row>
    <row r="2" spans="2:6" ht="18.75">
      <c r="B2" s="44"/>
      <c r="C2" s="44"/>
      <c r="D2" s="44"/>
      <c r="E2" s="44"/>
      <c r="F2" s="45" t="s">
        <v>23</v>
      </c>
    </row>
    <row r="3" spans="2:6" ht="18.75">
      <c r="B3" s="44"/>
      <c r="C3" s="44"/>
      <c r="D3" s="44"/>
      <c r="E3" s="44"/>
      <c r="F3" s="45" t="s">
        <v>24</v>
      </c>
    </row>
    <row r="4" spans="2:6" ht="18.75">
      <c r="B4" s="44"/>
      <c r="C4" s="44"/>
      <c r="D4" s="44"/>
      <c r="E4" s="44"/>
      <c r="F4" s="36" t="s">
        <v>130</v>
      </c>
    </row>
    <row r="5" spans="2:6" ht="12" customHeight="1">
      <c r="B5" s="44"/>
      <c r="C5" s="44"/>
      <c r="D5" s="44"/>
      <c r="E5" s="44"/>
      <c r="F5" s="44"/>
    </row>
    <row r="6" spans="2:6" ht="18.75">
      <c r="B6" s="75" t="s">
        <v>36</v>
      </c>
      <c r="C6" s="76"/>
      <c r="D6" s="76"/>
      <c r="E6" s="76"/>
      <c r="F6" s="76"/>
    </row>
    <row r="7" spans="2:6" ht="18.75">
      <c r="B7" s="75" t="s">
        <v>104</v>
      </c>
      <c r="C7" s="75"/>
      <c r="D7" s="75"/>
      <c r="E7" s="75"/>
      <c r="F7" s="75"/>
    </row>
    <row r="8" spans="2:6" ht="18.75">
      <c r="B8" s="75" t="s">
        <v>131</v>
      </c>
      <c r="C8" s="75"/>
      <c r="D8" s="75"/>
      <c r="E8" s="75"/>
      <c r="F8" s="75"/>
    </row>
    <row r="9" spans="2:6" ht="21" customHeight="1">
      <c r="B9" s="46"/>
      <c r="C9" s="44"/>
      <c r="D9" s="44"/>
      <c r="E9" s="44"/>
      <c r="F9" s="47" t="s">
        <v>78</v>
      </c>
    </row>
    <row r="10" spans="2:6" ht="75">
      <c r="B10" s="48" t="s">
        <v>38</v>
      </c>
      <c r="C10" s="48" t="s">
        <v>39</v>
      </c>
      <c r="D10" s="53" t="s">
        <v>40</v>
      </c>
      <c r="E10" s="48"/>
      <c r="F10" s="49" t="s">
        <v>29</v>
      </c>
    </row>
    <row r="11" spans="2:6" ht="18.75">
      <c r="B11" s="50" t="s">
        <v>105</v>
      </c>
      <c r="C11" s="50" t="s">
        <v>136</v>
      </c>
      <c r="D11" s="50" t="s">
        <v>98</v>
      </c>
      <c r="E11" s="51" t="s">
        <v>134</v>
      </c>
      <c r="F11" s="52">
        <v>21657</v>
      </c>
    </row>
    <row r="12" spans="2:6" ht="18.75">
      <c r="B12" s="53" t="s">
        <v>105</v>
      </c>
      <c r="C12" s="53" t="s">
        <v>133</v>
      </c>
      <c r="D12" s="53" t="s">
        <v>98</v>
      </c>
      <c r="E12" s="51"/>
      <c r="F12" s="52">
        <v>12097.5</v>
      </c>
    </row>
    <row r="13" spans="2:6" ht="18.75">
      <c r="B13" s="53" t="s">
        <v>105</v>
      </c>
      <c r="C13" s="53" t="s">
        <v>132</v>
      </c>
      <c r="D13" s="48">
        <v>240</v>
      </c>
      <c r="E13" s="51"/>
      <c r="F13" s="52">
        <v>3926.4</v>
      </c>
    </row>
    <row r="14" spans="2:6" ht="18.75">
      <c r="B14" s="53" t="s">
        <v>105</v>
      </c>
      <c r="C14" s="48">
        <v>4011302410</v>
      </c>
      <c r="D14" s="48">
        <v>240</v>
      </c>
      <c r="E14" s="51"/>
      <c r="F14" s="52">
        <v>3333</v>
      </c>
    </row>
    <row r="15" spans="2:6" ht="18.75">
      <c r="B15" s="53" t="s">
        <v>105</v>
      </c>
      <c r="C15" s="48">
        <v>4011302410</v>
      </c>
      <c r="D15" s="48">
        <v>244</v>
      </c>
      <c r="E15" s="51"/>
      <c r="F15" s="52">
        <v>264</v>
      </c>
    </row>
    <row r="16" spans="2:6" ht="18.75" hidden="1">
      <c r="B16" s="53"/>
      <c r="C16" s="48"/>
      <c r="D16" s="48"/>
      <c r="E16" s="51"/>
      <c r="F16" s="52"/>
    </row>
    <row r="17" spans="2:6" ht="18.75" hidden="1">
      <c r="B17" s="53"/>
      <c r="C17" s="48"/>
      <c r="D17" s="48"/>
      <c r="E17" s="51"/>
      <c r="F17" s="52"/>
    </row>
    <row r="18" spans="2:6" ht="18.75" hidden="1">
      <c r="B18" s="53" t="s">
        <v>105</v>
      </c>
      <c r="C18" s="48"/>
      <c r="D18" s="48">
        <v>244</v>
      </c>
      <c r="E18" s="51"/>
      <c r="F18" s="52"/>
    </row>
    <row r="19" spans="2:6" ht="18.75" hidden="1">
      <c r="B19" s="53" t="s">
        <v>105</v>
      </c>
      <c r="C19" s="48"/>
      <c r="D19" s="48">
        <v>244</v>
      </c>
      <c r="E19" s="51"/>
      <c r="F19" s="52"/>
    </row>
    <row r="20" spans="2:6" ht="18.75" hidden="1">
      <c r="B20" s="53" t="s">
        <v>105</v>
      </c>
      <c r="C20" s="48"/>
      <c r="D20" s="48">
        <v>243</v>
      </c>
      <c r="E20" s="51"/>
      <c r="F20" s="52"/>
    </row>
    <row r="21" spans="2:6" ht="18.75" hidden="1">
      <c r="B21" s="53" t="s">
        <v>105</v>
      </c>
      <c r="C21" s="48"/>
      <c r="D21" s="48">
        <v>244</v>
      </c>
      <c r="E21" s="51"/>
      <c r="F21" s="52"/>
    </row>
    <row r="22" spans="2:6" ht="18.75">
      <c r="B22" s="72" t="s">
        <v>106</v>
      </c>
      <c r="C22" s="73"/>
      <c r="D22" s="73"/>
      <c r="E22" s="74"/>
      <c r="F22" s="52">
        <f>F12+F13+F14+F15+F16+F17+F18+F19+F20+F21</f>
        <v>19620.9</v>
      </c>
    </row>
    <row r="23" spans="2:6" ht="18.75">
      <c r="B23" s="72" t="s">
        <v>107</v>
      </c>
      <c r="C23" s="73"/>
      <c r="D23" s="73"/>
      <c r="E23" s="74"/>
      <c r="F23" s="52">
        <f>F11-F22</f>
        <v>2036.0999999999985</v>
      </c>
    </row>
    <row r="24" spans="2:6" ht="18.75">
      <c r="B24" s="54" t="s">
        <v>108</v>
      </c>
      <c r="C24" s="55"/>
      <c r="D24" s="55"/>
      <c r="E24" s="56"/>
      <c r="F24" s="57">
        <v>0</v>
      </c>
    </row>
  </sheetData>
  <sheetProtection/>
  <mergeCells count="5">
    <mergeCell ref="B6:F6"/>
    <mergeCell ref="B7:F7"/>
    <mergeCell ref="B8:F8"/>
    <mergeCell ref="B22:E22"/>
    <mergeCell ref="B23:E23"/>
  </mergeCells>
  <printOptions/>
  <pageMargins left="0.7874015748031497" right="0.3937007874015748" top="0.7874015748031497" bottom="0.7874015748031497" header="0" footer="0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2018-03-20T07:25:37Z</cp:lastPrinted>
  <dcterms:created xsi:type="dcterms:W3CDTF">1996-10-08T23:32:33Z</dcterms:created>
  <dcterms:modified xsi:type="dcterms:W3CDTF">2018-11-09T07:42:39Z</dcterms:modified>
  <cp:category/>
  <cp:version/>
  <cp:contentType/>
  <cp:contentStatus/>
</cp:coreProperties>
</file>